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4"/>
  </bookViews>
  <sheets>
    <sheet name="复试成绩公布 工商管理（全日制）" sheetId="5" r:id="rId1"/>
    <sheet name="复试成绩公布 管理科学与工程" sheetId="11" r:id="rId2"/>
    <sheet name="复试成绩公布 会计学" sheetId="12" r:id="rId3"/>
    <sheet name="复试成绩公布 企业管理" sheetId="13" r:id="rId4"/>
    <sheet name="复试成绩公布 国际商务(全日制)" sheetId="14" r:id="rId5"/>
    <sheet name="复试成绩公布 职业技术教育 （全日）" sheetId="8" r:id="rId6"/>
    <sheet name="复试成绩公布 职业技术教育 （非全日）" sheetId="9" r:id="rId7"/>
    <sheet name="复试成绩公布 法律（法学）全日" sheetId="6" r:id="rId8"/>
    <sheet name="复试成绩公布 法律（非法学）全日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<sst xmlns="http://schemas.openxmlformats.org/spreadsheetml/2006/main" count="647" uniqueCount="170">
  <si>
    <r>
      <rPr>
        <b/>
        <sz val="14"/>
        <color rgb="FFFF0000"/>
        <rFont val="宋体"/>
        <charset val="134"/>
        <scheme val="minor"/>
      </rPr>
      <t>经济管理与法学院</t>
    </r>
    <r>
      <rPr>
        <b/>
        <sz val="14"/>
        <color theme="1"/>
        <rFont val="宋体"/>
        <charset val="134"/>
        <scheme val="minor"/>
      </rPr>
      <t>2024年全国硕士研究生复试成绩（调剂第一批）</t>
    </r>
  </si>
  <si>
    <t>序号</t>
  </si>
  <si>
    <t>院系</t>
  </si>
  <si>
    <t>考生编号</t>
  </si>
  <si>
    <t>考生姓名</t>
  </si>
  <si>
    <t>专业代码</t>
  </si>
  <si>
    <t>专业名称（研究方向）</t>
  </si>
  <si>
    <t>外语能力测试</t>
  </si>
  <si>
    <t>专业课测试</t>
  </si>
  <si>
    <t>综合素质考核</t>
  </si>
  <si>
    <t>思想政治理论考试成绩</t>
  </si>
  <si>
    <t>特殊加分</t>
  </si>
  <si>
    <t>复试总成绩</t>
  </si>
  <si>
    <t>备注</t>
  </si>
  <si>
    <t>经济管理与法学院</t>
  </si>
  <si>
    <t>104144125300278</t>
  </si>
  <si>
    <t>杨功一</t>
  </si>
  <si>
    <t>工商管理</t>
  </si>
  <si>
    <t>无</t>
  </si>
  <si>
    <t>调剂、退役士兵</t>
  </si>
  <si>
    <t>103384210008747</t>
  </si>
  <si>
    <t>谭宇</t>
  </si>
  <si>
    <t>118454008013699</t>
  </si>
  <si>
    <t>刘文慧</t>
  </si>
  <si>
    <t xml:space="preserve">管理科学与工程  </t>
  </si>
  <si>
    <t>调剂</t>
  </si>
  <si>
    <t>105204666614280</t>
  </si>
  <si>
    <t>熊宇璐</t>
  </si>
  <si>
    <t xml:space="preserve">会计学 </t>
  </si>
  <si>
    <t>104214030520129</t>
  </si>
  <si>
    <t>李敏</t>
  </si>
  <si>
    <t>103864210707397</t>
  </si>
  <si>
    <t>潘斌辉</t>
  </si>
  <si>
    <t>104214030520231</t>
  </si>
  <si>
    <t>车迅</t>
  </si>
  <si>
    <t>104214030520313</t>
  </si>
  <si>
    <t>吴乔云</t>
  </si>
  <si>
    <t>104034120200194</t>
  </si>
  <si>
    <t>陈雅媗</t>
  </si>
  <si>
    <t>117994204001453</t>
  </si>
  <si>
    <t>袁文</t>
  </si>
  <si>
    <t>企业管理</t>
  </si>
  <si>
    <t>104214010510131</t>
  </si>
  <si>
    <t>肖斌</t>
  </si>
  <si>
    <r>
      <t>经济管理与法学院</t>
    </r>
    <r>
      <rPr>
        <b/>
        <sz val="14"/>
        <color theme="1"/>
        <rFont val="宋体"/>
        <charset val="134"/>
        <scheme val="minor"/>
      </rPr>
      <t>2024年全国硕士研究生复试成绩（调剂第一批）</t>
    </r>
  </si>
  <si>
    <t>104214020140265</t>
  </si>
  <si>
    <t>李菲</t>
  </si>
  <si>
    <t>025400</t>
  </si>
  <si>
    <t>国际商务</t>
  </si>
  <si>
    <t>104214020140021</t>
  </si>
  <si>
    <t>魏彤</t>
  </si>
  <si>
    <t>105924360200890</t>
  </si>
  <si>
    <t>朱嘉昊</t>
  </si>
  <si>
    <t>104214060120446</t>
  </si>
  <si>
    <t>王玉环</t>
  </si>
  <si>
    <t>104214080070081</t>
  </si>
  <si>
    <t>胡毅涛</t>
  </si>
  <si>
    <t>104214020140171</t>
  </si>
  <si>
    <t>李睿祺</t>
  </si>
  <si>
    <t>118464002001918</t>
  </si>
  <si>
    <t>刘怡珺</t>
  </si>
  <si>
    <t>104214020140244</t>
  </si>
  <si>
    <t>王菲</t>
  </si>
  <si>
    <t>104214020140177</t>
  </si>
  <si>
    <t>胡俊杰</t>
  </si>
  <si>
    <t>104214040150103</t>
  </si>
  <si>
    <t>平静玲</t>
  </si>
  <si>
    <t>104214040150187</t>
  </si>
  <si>
    <t>罗志辉</t>
  </si>
  <si>
    <t>104214040150114</t>
  </si>
  <si>
    <t>郭庆</t>
  </si>
  <si>
    <t>118464020009980</t>
  </si>
  <si>
    <t>刘俊祺</t>
  </si>
  <si>
    <t>104214020140414</t>
  </si>
  <si>
    <t>陈虹宇</t>
  </si>
  <si>
    <t>104214020140221</t>
  </si>
  <si>
    <t>谢紫涵</t>
  </si>
  <si>
    <t>104214040150221</t>
  </si>
  <si>
    <t>彭晓颖</t>
  </si>
  <si>
    <t>116464210012901</t>
  </si>
  <si>
    <t>聂熊正贤</t>
  </si>
  <si>
    <t>105924360901072</t>
  </si>
  <si>
    <t>熊飘飘</t>
  </si>
  <si>
    <t>103004211708884</t>
  </si>
  <si>
    <t>彭婉袭</t>
  </si>
  <si>
    <t>116464210010584</t>
  </si>
  <si>
    <t>胡诗玲</t>
  </si>
  <si>
    <t>缺考</t>
  </si>
  <si>
    <t>105204666614238</t>
  </si>
  <si>
    <t>余蓉</t>
  </si>
  <si>
    <t>100384025300180</t>
  </si>
  <si>
    <t>刘子璇</t>
  </si>
  <si>
    <t>104214020140053</t>
  </si>
  <si>
    <t>张燕婷</t>
  </si>
  <si>
    <t>100274998450662</t>
  </si>
  <si>
    <t>邱明良</t>
  </si>
  <si>
    <t>100364999909581</t>
  </si>
  <si>
    <t>魏志成</t>
  </si>
  <si>
    <t>104884330104480</t>
  </si>
  <si>
    <t>陆梦婷</t>
  </si>
  <si>
    <t>104214040150229</t>
  </si>
  <si>
    <t>袁林梦</t>
  </si>
  <si>
    <t>118464002011164</t>
  </si>
  <si>
    <t>廖子盈</t>
  </si>
  <si>
    <t>104214040150082</t>
  </si>
  <si>
    <t>彭行华</t>
  </si>
  <si>
    <r>
      <t>经济管理与法学院</t>
    </r>
    <r>
      <rPr>
        <b/>
        <sz val="14"/>
        <rFont val="宋体"/>
        <charset val="134"/>
        <scheme val="minor"/>
      </rPr>
      <t>2024年全国硕士研究生复试成绩（调剂第一批）</t>
    </r>
  </si>
  <si>
    <t>102004210103050</t>
  </si>
  <si>
    <t>胡慧琳</t>
  </si>
  <si>
    <t>045120</t>
  </si>
  <si>
    <t>职业技术教育（财经商贸）</t>
  </si>
  <si>
    <t>113184045103185</t>
  </si>
  <si>
    <t>刘睎瑶</t>
  </si>
  <si>
    <t>调剂，同等学力加试不合格</t>
  </si>
  <si>
    <t>104034045100087</t>
  </si>
  <si>
    <t>杨王耀</t>
  </si>
  <si>
    <t>106504203001333</t>
  </si>
  <si>
    <t>黄潇艺</t>
  </si>
  <si>
    <t>105424432015626</t>
  </si>
  <si>
    <t>钟声远</t>
  </si>
  <si>
    <t>104144045108334</t>
  </si>
  <si>
    <t>张舒琪</t>
  </si>
  <si>
    <t>103944003006234</t>
  </si>
  <si>
    <t>张璐</t>
  </si>
  <si>
    <t>115354431502047</t>
  </si>
  <si>
    <t>李洁</t>
  </si>
  <si>
    <t>106374201000613</t>
  </si>
  <si>
    <t>陆琴</t>
  </si>
  <si>
    <t>101674000004505</t>
  </si>
  <si>
    <t>李文秀</t>
  </si>
  <si>
    <t>101654000005725</t>
  </si>
  <si>
    <t>陈静薇</t>
  </si>
  <si>
    <t>105424431520834</t>
  </si>
  <si>
    <t>王昕雨</t>
  </si>
  <si>
    <t>103194360216016</t>
  </si>
  <si>
    <t>李陈燕</t>
  </si>
  <si>
    <t>035102</t>
  </si>
  <si>
    <t>法律（法学）</t>
  </si>
  <si>
    <t>104034035100330</t>
  </si>
  <si>
    <t>鄢宇晨</t>
  </si>
  <si>
    <t>106524235121253</t>
  </si>
  <si>
    <t>徐文康</t>
  </si>
  <si>
    <t>104034035100274</t>
  </si>
  <si>
    <t>熊菲儿</t>
  </si>
  <si>
    <t>104214120310448</t>
  </si>
  <si>
    <t>刘洁</t>
  </si>
  <si>
    <t>104214120310519</t>
  </si>
  <si>
    <t>叶佳豪</t>
  </si>
  <si>
    <t>104034035101133</t>
  </si>
  <si>
    <t>毕家苹</t>
  </si>
  <si>
    <t>035101</t>
  </si>
  <si>
    <t>法律（非法学）</t>
  </si>
  <si>
    <t>104214120300565</t>
  </si>
  <si>
    <t>黎文俊</t>
  </si>
  <si>
    <t>104214120300312</t>
  </si>
  <si>
    <t>涂金妹</t>
  </si>
  <si>
    <t>106524235111356</t>
  </si>
  <si>
    <t>龚慧颖</t>
  </si>
  <si>
    <t>104214120300129</t>
  </si>
  <si>
    <t>吴瑞杰</t>
  </si>
  <si>
    <t>104034035100649</t>
  </si>
  <si>
    <t>龙雨伽</t>
  </si>
  <si>
    <t>104034035100945</t>
  </si>
  <si>
    <t>王思梁</t>
  </si>
  <si>
    <t>104034035100907</t>
  </si>
  <si>
    <t>洪日</t>
  </si>
  <si>
    <t>104034035101280</t>
  </si>
  <si>
    <t>黄雅慧</t>
  </si>
  <si>
    <t>106894035101698</t>
  </si>
  <si>
    <t>廖健伟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</si>
</sst>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55555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0" fillId="0" borderId="2" xfId="0" applyBorder="1">
      <alignment vertical="center"/>
    </xf>
    <xf numFmtId="0" fontId="5" fillId="0" borderId="2" xfId="0" applyFont="1" applyBorder="1" applyAlignment="1" quotePrefix="1">
      <alignment horizontal="center" vertical="center"/>
    </xf>
    <xf numFmtId="0" fontId="6" fillId="0" borderId="2" xfId="0" applyFont="1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zoomScale="130" zoomScaleNormal="130" topLeftCell="D1" workbookViewId="0">
      <selection activeCell="A1" sqref="A1:M1"/>
    </sheetView>
  </sheetViews>
  <sheetFormatPr defaultColWidth="9" defaultRowHeight="13.5"/>
  <cols>
    <col min="1" max="1" width="6.375" customWidth="1"/>
    <col min="2" max="2" width="18.65" style="1" customWidth="1"/>
    <col min="3" max="3" width="16.825" style="1" customWidth="1"/>
    <col min="4" max="5" width="9" style="1"/>
    <col min="6" max="6" width="22.125" style="1" customWidth="1"/>
    <col min="7" max="7" width="13.375" style="1" customWidth="1"/>
    <col min="8" max="8" width="15.2916666666667" style="1" customWidth="1"/>
    <col min="9" max="9" width="14.8" style="1" customWidth="1"/>
    <col min="10" max="10" width="20.2833333333333" style="1" customWidth="1"/>
    <col min="11" max="11" width="11.25" style="1" customWidth="1"/>
    <col min="12" max="12" width="12.375" style="1" customWidth="1"/>
    <col min="13" max="13" width="13.9416666666667" style="1" customWidth="1"/>
  </cols>
  <sheetData>
    <row r="1" ht="33.75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0.1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11" customFormat="1" ht="16" customHeight="1" spans="1:13">
      <c r="A3" s="26">
        <v>1</v>
      </c>
      <c r="B3" s="12" t="s">
        <v>14</v>
      </c>
      <c r="C3" s="12" t="s">
        <v>15</v>
      </c>
      <c r="D3" s="12" t="s">
        <v>16</v>
      </c>
      <c r="E3" s="12">
        <v>125100</v>
      </c>
      <c r="F3" s="12" t="s">
        <v>17</v>
      </c>
      <c r="G3" s="12">
        <v>21</v>
      </c>
      <c r="H3" s="12">
        <v>64.5</v>
      </c>
      <c r="I3" s="12">
        <v>83</v>
      </c>
      <c r="J3" s="12">
        <v>42.5</v>
      </c>
      <c r="K3" s="5" t="s">
        <v>18</v>
      </c>
      <c r="L3" s="15">
        <v>136.32</v>
      </c>
      <c r="M3" s="8" t="s">
        <v>19</v>
      </c>
    </row>
    <row r="4" s="11" customFormat="1" ht="15" customHeight="1" spans="1:13">
      <c r="A4" s="26">
        <v>2</v>
      </c>
      <c r="B4" s="12" t="s">
        <v>14</v>
      </c>
      <c r="C4" s="12" t="s">
        <v>20</v>
      </c>
      <c r="D4" s="12" t="s">
        <v>21</v>
      </c>
      <c r="E4" s="12">
        <v>125100</v>
      </c>
      <c r="F4" s="12" t="s">
        <v>17</v>
      </c>
      <c r="G4" s="12">
        <v>20</v>
      </c>
      <c r="H4" s="12">
        <v>53.25</v>
      </c>
      <c r="I4" s="12">
        <v>85</v>
      </c>
      <c r="J4" s="12">
        <v>40.5</v>
      </c>
      <c r="K4" s="5" t="s">
        <v>18</v>
      </c>
      <c r="L4" s="12">
        <v>124.4</v>
      </c>
      <c r="M4" s="8" t="s">
        <v>19</v>
      </c>
    </row>
    <row r="5" spans="1:13">
      <c r="A5" s="2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>
      <c r="A6" s="2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7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7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27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27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27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27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2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27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2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</sheetData>
  <mergeCells count="1">
    <mergeCell ref="A1:M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zoomScale="130" zoomScaleNormal="130" workbookViewId="0">
      <selection activeCell="J3" sqref="J3"/>
    </sheetView>
  </sheetViews>
  <sheetFormatPr defaultColWidth="9" defaultRowHeight="13.5" outlineLevelRow="2"/>
  <cols>
    <col min="1" max="1" width="6.375" customWidth="1"/>
    <col min="2" max="2" width="17.3" style="1" customWidth="1"/>
    <col min="3" max="3" width="16.825" style="1" customWidth="1"/>
    <col min="4" max="5" width="9" style="1"/>
    <col min="6" max="6" width="22.125" style="1" customWidth="1"/>
    <col min="7" max="7" width="13.375" style="1" customWidth="1"/>
    <col min="8" max="8" width="15.2916666666667" style="1" customWidth="1"/>
    <col min="9" max="9" width="14.8" style="1" customWidth="1"/>
    <col min="10" max="10" width="11.25" style="1" customWidth="1"/>
    <col min="11" max="11" width="12.375" style="1" customWidth="1"/>
    <col min="12" max="12" width="9" style="1"/>
  </cols>
  <sheetData>
    <row r="1" ht="33.75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0.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11</v>
      </c>
      <c r="K2" s="4" t="s">
        <v>12</v>
      </c>
      <c r="L2" s="4" t="s">
        <v>13</v>
      </c>
    </row>
    <row r="3" s="9" customFormat="1" ht="16" customHeight="1" spans="1:12">
      <c r="A3" s="12">
        <v>1</v>
      </c>
      <c r="B3" s="12" t="s">
        <v>14</v>
      </c>
      <c r="C3" s="25" t="s">
        <v>22</v>
      </c>
      <c r="D3" s="21" t="s">
        <v>23</v>
      </c>
      <c r="E3" s="12">
        <v>120100</v>
      </c>
      <c r="F3" s="12" t="s">
        <v>24</v>
      </c>
      <c r="G3" s="15">
        <v>22.5</v>
      </c>
      <c r="H3" s="15">
        <v>60</v>
      </c>
      <c r="I3" s="15">
        <v>87.6</v>
      </c>
      <c r="J3" s="12" t="s">
        <v>18</v>
      </c>
      <c r="K3" s="15">
        <f>SUM(G3:I3)</f>
        <v>170.1</v>
      </c>
      <c r="L3" s="12" t="s">
        <v>25</v>
      </c>
    </row>
  </sheetData>
  <mergeCells count="1">
    <mergeCell ref="A1:L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130" zoomScaleNormal="130" workbookViewId="0">
      <selection activeCell="J15" sqref="J15"/>
    </sheetView>
  </sheetViews>
  <sheetFormatPr defaultColWidth="9" defaultRowHeight="13.5" outlineLevelRow="7"/>
  <cols>
    <col min="1" max="1" width="6.375" customWidth="1"/>
    <col min="2" max="2" width="19.5166666666667" style="1" customWidth="1"/>
    <col min="3" max="3" width="16.825" style="1" customWidth="1"/>
    <col min="4" max="5" width="9" style="1"/>
    <col min="6" max="6" width="22.125" style="1" customWidth="1"/>
    <col min="7" max="7" width="13.375" style="1" customWidth="1"/>
    <col min="8" max="8" width="15.2916666666667" style="1" customWidth="1"/>
    <col min="9" max="9" width="14.8" style="1" customWidth="1"/>
    <col min="10" max="10" width="11.25" style="1" customWidth="1"/>
    <col min="11" max="11" width="12.375" style="1" customWidth="1"/>
    <col min="12" max="12" width="9" style="1"/>
  </cols>
  <sheetData>
    <row r="1" ht="33.75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0.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11</v>
      </c>
      <c r="K2" s="4" t="s">
        <v>12</v>
      </c>
      <c r="L2" s="4" t="s">
        <v>13</v>
      </c>
    </row>
    <row r="3" s="9" customFormat="1" spans="1:12">
      <c r="A3" s="12">
        <v>1</v>
      </c>
      <c r="B3" s="12" t="s">
        <v>14</v>
      </c>
      <c r="C3" s="24" t="s">
        <v>26</v>
      </c>
      <c r="D3" s="24" t="s">
        <v>27</v>
      </c>
      <c r="E3" s="12">
        <v>120201</v>
      </c>
      <c r="F3" s="12" t="s">
        <v>28</v>
      </c>
      <c r="G3" s="15">
        <v>25</v>
      </c>
      <c r="H3" s="15">
        <v>67.5</v>
      </c>
      <c r="I3" s="15">
        <v>87.8</v>
      </c>
      <c r="J3" s="12" t="s">
        <v>18</v>
      </c>
      <c r="K3" s="15">
        <f t="shared" ref="K3:K8" si="0">G3+H3+I3</f>
        <v>180.3</v>
      </c>
      <c r="L3" s="12" t="s">
        <v>25</v>
      </c>
    </row>
    <row r="4" s="9" customFormat="1" spans="1:12">
      <c r="A4" s="12">
        <v>2</v>
      </c>
      <c r="B4" s="12" t="s">
        <v>14</v>
      </c>
      <c r="C4" s="24" t="s">
        <v>29</v>
      </c>
      <c r="D4" s="24" t="s">
        <v>30</v>
      </c>
      <c r="E4" s="12">
        <v>120201</v>
      </c>
      <c r="F4" s="12" t="s">
        <v>28</v>
      </c>
      <c r="G4" s="15">
        <v>24</v>
      </c>
      <c r="H4" s="15">
        <v>60.75</v>
      </c>
      <c r="I4" s="15">
        <v>89.2</v>
      </c>
      <c r="J4" s="12" t="s">
        <v>18</v>
      </c>
      <c r="K4" s="15">
        <f t="shared" si="0"/>
        <v>173.95</v>
      </c>
      <c r="L4" s="12" t="s">
        <v>25</v>
      </c>
    </row>
    <row r="5" s="9" customFormat="1" spans="1:12">
      <c r="A5" s="12">
        <v>3</v>
      </c>
      <c r="B5" s="12" t="s">
        <v>14</v>
      </c>
      <c r="C5" s="24" t="s">
        <v>31</v>
      </c>
      <c r="D5" s="24" t="s">
        <v>32</v>
      </c>
      <c r="E5" s="12">
        <v>120201</v>
      </c>
      <c r="F5" s="12" t="s">
        <v>28</v>
      </c>
      <c r="G5" s="15">
        <v>23</v>
      </c>
      <c r="H5" s="15">
        <v>66</v>
      </c>
      <c r="I5" s="15">
        <v>83</v>
      </c>
      <c r="J5" s="12" t="s">
        <v>18</v>
      </c>
      <c r="K5" s="15">
        <f t="shared" si="0"/>
        <v>172</v>
      </c>
      <c r="L5" s="12" t="s">
        <v>25</v>
      </c>
    </row>
    <row r="6" s="9" customFormat="1" spans="1:12">
      <c r="A6" s="12">
        <v>4</v>
      </c>
      <c r="B6" s="12" t="s">
        <v>14</v>
      </c>
      <c r="C6" s="24" t="s">
        <v>33</v>
      </c>
      <c r="D6" s="24" t="s">
        <v>34</v>
      </c>
      <c r="E6" s="12">
        <v>120201</v>
      </c>
      <c r="F6" s="12" t="s">
        <v>28</v>
      </c>
      <c r="G6" s="15">
        <v>19</v>
      </c>
      <c r="H6" s="15">
        <v>51</v>
      </c>
      <c r="I6" s="15">
        <v>82.8</v>
      </c>
      <c r="J6" s="12" t="s">
        <v>18</v>
      </c>
      <c r="K6" s="15">
        <f t="shared" si="0"/>
        <v>152.8</v>
      </c>
      <c r="L6" s="12" t="s">
        <v>25</v>
      </c>
    </row>
    <row r="7" s="9" customFormat="1" spans="1:12">
      <c r="A7" s="12">
        <v>5</v>
      </c>
      <c r="B7" s="12" t="s">
        <v>14</v>
      </c>
      <c r="C7" s="24" t="s">
        <v>35</v>
      </c>
      <c r="D7" s="24" t="s">
        <v>36</v>
      </c>
      <c r="E7" s="12">
        <v>120201</v>
      </c>
      <c r="F7" s="12" t="s">
        <v>28</v>
      </c>
      <c r="G7" s="15">
        <v>20</v>
      </c>
      <c r="H7" s="15">
        <v>51.75</v>
      </c>
      <c r="I7" s="15">
        <v>81.6</v>
      </c>
      <c r="J7" s="12" t="s">
        <v>18</v>
      </c>
      <c r="K7" s="15">
        <f t="shared" si="0"/>
        <v>153.35</v>
      </c>
      <c r="L7" s="12" t="s">
        <v>25</v>
      </c>
    </row>
    <row r="8" s="9" customFormat="1" spans="1:12">
      <c r="A8" s="12">
        <v>6</v>
      </c>
      <c r="B8" s="12" t="s">
        <v>14</v>
      </c>
      <c r="C8" s="24" t="s">
        <v>37</v>
      </c>
      <c r="D8" s="24" t="s">
        <v>38</v>
      </c>
      <c r="E8" s="12">
        <v>120201</v>
      </c>
      <c r="F8" s="12" t="s">
        <v>28</v>
      </c>
      <c r="G8" s="15">
        <v>19</v>
      </c>
      <c r="H8" s="15">
        <v>38.25</v>
      </c>
      <c r="I8" s="15">
        <v>82.4</v>
      </c>
      <c r="J8" s="12" t="s">
        <v>18</v>
      </c>
      <c r="K8" s="15">
        <f t="shared" si="0"/>
        <v>139.65</v>
      </c>
      <c r="L8" s="12" t="s">
        <v>25</v>
      </c>
    </row>
  </sheetData>
  <mergeCells count="1">
    <mergeCell ref="A1:L1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zoomScale="130" zoomScaleNormal="130" workbookViewId="0">
      <selection activeCell="A7" sqref="A7"/>
    </sheetView>
  </sheetViews>
  <sheetFormatPr defaultColWidth="9" defaultRowHeight="13.5" outlineLevelRow="3"/>
  <cols>
    <col min="1" max="1" width="6.375" customWidth="1"/>
    <col min="2" max="2" width="17.7916666666667" style="1" customWidth="1"/>
    <col min="3" max="3" width="16.825" style="1" customWidth="1"/>
    <col min="4" max="5" width="9" style="1"/>
    <col min="6" max="6" width="22.125" style="1" customWidth="1"/>
    <col min="7" max="7" width="13.375" style="1" customWidth="1"/>
    <col min="8" max="8" width="15.2916666666667" style="1" customWidth="1"/>
    <col min="9" max="9" width="14.8" style="1" customWidth="1"/>
    <col min="10" max="10" width="11.25" style="1" customWidth="1"/>
    <col min="11" max="11" width="12.375" style="1" customWidth="1"/>
    <col min="12" max="12" width="9" style="1"/>
  </cols>
  <sheetData>
    <row r="1" ht="33.75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0.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11</v>
      </c>
      <c r="K2" s="4" t="s">
        <v>12</v>
      </c>
      <c r="L2" s="4" t="s">
        <v>13</v>
      </c>
    </row>
    <row r="3" s="9" customFormat="1" spans="1:12">
      <c r="A3" s="12">
        <v>1</v>
      </c>
      <c r="B3" s="12" t="s">
        <v>14</v>
      </c>
      <c r="C3" s="24" t="s">
        <v>39</v>
      </c>
      <c r="D3" s="15" t="s">
        <v>40</v>
      </c>
      <c r="E3" s="12">
        <v>120202</v>
      </c>
      <c r="F3" s="12" t="s">
        <v>41</v>
      </c>
      <c r="G3" s="15">
        <v>23</v>
      </c>
      <c r="H3" s="15">
        <v>45.75</v>
      </c>
      <c r="I3" s="15">
        <v>86.4</v>
      </c>
      <c r="J3" s="12" t="s">
        <v>18</v>
      </c>
      <c r="K3" s="15">
        <f>G3+H3+I3</f>
        <v>155.15</v>
      </c>
      <c r="L3" s="12" t="s">
        <v>25</v>
      </c>
    </row>
    <row r="4" s="9" customFormat="1" spans="1:12">
      <c r="A4" s="12">
        <v>2</v>
      </c>
      <c r="B4" s="12" t="s">
        <v>14</v>
      </c>
      <c r="C4" s="24" t="s">
        <v>42</v>
      </c>
      <c r="D4" s="15" t="s">
        <v>43</v>
      </c>
      <c r="E4" s="12">
        <v>120202</v>
      </c>
      <c r="F4" s="12" t="s">
        <v>41</v>
      </c>
      <c r="G4" s="15">
        <v>21</v>
      </c>
      <c r="H4" s="15">
        <v>45.75</v>
      </c>
      <c r="I4" s="15">
        <v>85.6</v>
      </c>
      <c r="J4" s="12" t="s">
        <v>18</v>
      </c>
      <c r="K4" s="15">
        <f>G4+H4+I4</f>
        <v>152.35</v>
      </c>
      <c r="L4" s="12" t="s">
        <v>25</v>
      </c>
    </row>
  </sheetData>
  <mergeCells count="1">
    <mergeCell ref="A1:L1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zoomScale="130" zoomScaleNormal="130" topLeftCell="A4" workbookViewId="0">
      <selection activeCell="A17" sqref="$A17:$XFD17"/>
    </sheetView>
  </sheetViews>
  <sheetFormatPr defaultColWidth="9" defaultRowHeight="13.5"/>
  <cols>
    <col min="1" max="1" width="6.375" customWidth="1"/>
    <col min="2" max="2" width="17.3" style="1" customWidth="1"/>
    <col min="3" max="3" width="16.825" style="1" customWidth="1"/>
    <col min="4" max="5" width="9" style="1"/>
    <col min="6" max="6" width="22.125" style="1" customWidth="1"/>
    <col min="7" max="7" width="13.375" style="1" customWidth="1"/>
    <col min="8" max="8" width="15.2916666666667" style="1" customWidth="1"/>
    <col min="9" max="9" width="14.8" style="1" customWidth="1"/>
    <col min="10" max="10" width="11.25" style="1" customWidth="1"/>
    <col min="11" max="11" width="12.375" style="1" customWidth="1"/>
    <col min="12" max="12" width="9" style="1"/>
  </cols>
  <sheetData>
    <row r="1" ht="33.75" customHeight="1" spans="1:12">
      <c r="A1" s="2" t="s">
        <v>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0.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11</v>
      </c>
      <c r="K2" s="4" t="s">
        <v>12</v>
      </c>
      <c r="L2" s="4" t="s">
        <v>13</v>
      </c>
    </row>
    <row r="3" s="9" customFormat="1" spans="1:12">
      <c r="A3" s="12">
        <v>1</v>
      </c>
      <c r="B3" s="12" t="s">
        <v>14</v>
      </c>
      <c r="C3" s="24" t="s">
        <v>45</v>
      </c>
      <c r="D3" s="21" t="s">
        <v>46</v>
      </c>
      <c r="E3" s="28" t="s">
        <v>47</v>
      </c>
      <c r="F3" s="12" t="s">
        <v>48</v>
      </c>
      <c r="G3" s="15">
        <v>22</v>
      </c>
      <c r="H3" s="15">
        <v>66.75</v>
      </c>
      <c r="I3" s="15">
        <v>86.5</v>
      </c>
      <c r="J3" s="12" t="s">
        <v>18</v>
      </c>
      <c r="K3" s="15">
        <f t="shared" ref="K3:K21" si="0">SUM(G3:I3)</f>
        <v>175.25</v>
      </c>
      <c r="L3" s="12" t="s">
        <v>25</v>
      </c>
    </row>
    <row r="4" s="9" customFormat="1" spans="1:12">
      <c r="A4" s="12">
        <v>2</v>
      </c>
      <c r="B4" s="12" t="s">
        <v>14</v>
      </c>
      <c r="C4" s="24" t="s">
        <v>49</v>
      </c>
      <c r="D4" s="21" t="s">
        <v>50</v>
      </c>
      <c r="E4" s="28" t="s">
        <v>47</v>
      </c>
      <c r="F4" s="12" t="s">
        <v>48</v>
      </c>
      <c r="G4" s="21">
        <v>20</v>
      </c>
      <c r="H4" s="21">
        <v>54</v>
      </c>
      <c r="I4" s="21">
        <v>87.25</v>
      </c>
      <c r="J4" s="12" t="s">
        <v>18</v>
      </c>
      <c r="K4" s="15">
        <f t="shared" si="0"/>
        <v>161.25</v>
      </c>
      <c r="L4" s="12" t="s">
        <v>25</v>
      </c>
    </row>
    <row r="5" s="9" customFormat="1" spans="1:12">
      <c r="A5" s="12">
        <v>3</v>
      </c>
      <c r="B5" s="12" t="s">
        <v>14</v>
      </c>
      <c r="C5" s="24" t="s">
        <v>51</v>
      </c>
      <c r="D5" s="21" t="s">
        <v>52</v>
      </c>
      <c r="E5" s="28" t="s">
        <v>47</v>
      </c>
      <c r="F5" s="12" t="s">
        <v>48</v>
      </c>
      <c r="G5" s="15">
        <v>22</v>
      </c>
      <c r="H5" s="15">
        <v>54.75</v>
      </c>
      <c r="I5" s="15">
        <v>88</v>
      </c>
      <c r="J5" s="12" t="s">
        <v>18</v>
      </c>
      <c r="K5" s="15">
        <f t="shared" si="0"/>
        <v>164.75</v>
      </c>
      <c r="L5" s="12" t="s">
        <v>25</v>
      </c>
    </row>
    <row r="6" s="9" customFormat="1" spans="1:12">
      <c r="A6" s="12">
        <v>4</v>
      </c>
      <c r="B6" s="12" t="s">
        <v>14</v>
      </c>
      <c r="C6" s="24" t="s">
        <v>53</v>
      </c>
      <c r="D6" s="21" t="s">
        <v>54</v>
      </c>
      <c r="E6" s="28" t="s">
        <v>47</v>
      </c>
      <c r="F6" s="12" t="s">
        <v>48</v>
      </c>
      <c r="G6" s="21">
        <v>20</v>
      </c>
      <c r="H6" s="21">
        <v>60</v>
      </c>
      <c r="I6" s="21">
        <v>88.25</v>
      </c>
      <c r="J6" s="12" t="s">
        <v>18</v>
      </c>
      <c r="K6" s="15">
        <f t="shared" si="0"/>
        <v>168.25</v>
      </c>
      <c r="L6" s="12" t="s">
        <v>25</v>
      </c>
    </row>
    <row r="7" s="9" customFormat="1" spans="1:12">
      <c r="A7" s="12">
        <v>5</v>
      </c>
      <c r="B7" s="12" t="s">
        <v>14</v>
      </c>
      <c r="C7" s="24" t="s">
        <v>55</v>
      </c>
      <c r="D7" s="21" t="s">
        <v>56</v>
      </c>
      <c r="E7" s="28" t="s">
        <v>47</v>
      </c>
      <c r="F7" s="12" t="s">
        <v>48</v>
      </c>
      <c r="G7" s="15">
        <v>20.5</v>
      </c>
      <c r="H7" s="15">
        <v>63</v>
      </c>
      <c r="I7" s="15">
        <v>79.75</v>
      </c>
      <c r="J7" s="12" t="s">
        <v>18</v>
      </c>
      <c r="K7" s="15">
        <f t="shared" si="0"/>
        <v>163.25</v>
      </c>
      <c r="L7" s="12" t="s">
        <v>25</v>
      </c>
    </row>
    <row r="8" s="9" customFormat="1" spans="1:12">
      <c r="A8" s="12">
        <v>6</v>
      </c>
      <c r="B8" s="12" t="s">
        <v>14</v>
      </c>
      <c r="C8" s="24" t="s">
        <v>57</v>
      </c>
      <c r="D8" s="21" t="s">
        <v>58</v>
      </c>
      <c r="E8" s="28" t="s">
        <v>47</v>
      </c>
      <c r="F8" s="12" t="s">
        <v>48</v>
      </c>
      <c r="G8" s="21">
        <v>22.5</v>
      </c>
      <c r="H8" s="21">
        <v>51.75</v>
      </c>
      <c r="I8" s="21">
        <v>83.5</v>
      </c>
      <c r="J8" s="12" t="s">
        <v>18</v>
      </c>
      <c r="K8" s="15">
        <f t="shared" si="0"/>
        <v>157.75</v>
      </c>
      <c r="L8" s="12" t="s">
        <v>25</v>
      </c>
    </row>
    <row r="9" s="9" customFormat="1" spans="1:12">
      <c r="A9" s="12">
        <v>7</v>
      </c>
      <c r="B9" s="12" t="s">
        <v>14</v>
      </c>
      <c r="C9" s="24" t="s">
        <v>59</v>
      </c>
      <c r="D9" s="21" t="s">
        <v>60</v>
      </c>
      <c r="E9" s="28" t="s">
        <v>47</v>
      </c>
      <c r="F9" s="12" t="s">
        <v>48</v>
      </c>
      <c r="G9" s="21">
        <v>21.5</v>
      </c>
      <c r="H9" s="21">
        <v>57</v>
      </c>
      <c r="I9" s="21">
        <v>85.25</v>
      </c>
      <c r="J9" s="12" t="s">
        <v>18</v>
      </c>
      <c r="K9" s="15">
        <f t="shared" si="0"/>
        <v>163.75</v>
      </c>
      <c r="L9" s="12" t="s">
        <v>25</v>
      </c>
    </row>
    <row r="10" s="9" customFormat="1" spans="1:12">
      <c r="A10" s="12">
        <v>8</v>
      </c>
      <c r="B10" s="12" t="s">
        <v>14</v>
      </c>
      <c r="C10" s="24" t="s">
        <v>61</v>
      </c>
      <c r="D10" s="21" t="s">
        <v>62</v>
      </c>
      <c r="E10" s="28" t="s">
        <v>47</v>
      </c>
      <c r="F10" s="12" t="s">
        <v>48</v>
      </c>
      <c r="G10" s="21">
        <v>21</v>
      </c>
      <c r="H10" s="21">
        <v>54</v>
      </c>
      <c r="I10" s="21">
        <v>85.75</v>
      </c>
      <c r="J10" s="12" t="s">
        <v>18</v>
      </c>
      <c r="K10" s="15">
        <f t="shared" si="0"/>
        <v>160.75</v>
      </c>
      <c r="L10" s="12" t="s">
        <v>25</v>
      </c>
    </row>
    <row r="11" s="9" customFormat="1" spans="1:12">
      <c r="A11" s="12">
        <v>9</v>
      </c>
      <c r="B11" s="12" t="s">
        <v>14</v>
      </c>
      <c r="C11" s="24" t="s">
        <v>63</v>
      </c>
      <c r="D11" s="21" t="s">
        <v>64</v>
      </c>
      <c r="E11" s="28" t="s">
        <v>47</v>
      </c>
      <c r="F11" s="12" t="s">
        <v>48</v>
      </c>
      <c r="G11" s="21">
        <v>19.5</v>
      </c>
      <c r="H11" s="21">
        <v>60</v>
      </c>
      <c r="I11" s="21">
        <v>78.75</v>
      </c>
      <c r="J11" s="12" t="s">
        <v>18</v>
      </c>
      <c r="K11" s="15">
        <f t="shared" si="0"/>
        <v>158.25</v>
      </c>
      <c r="L11" s="12" t="s">
        <v>25</v>
      </c>
    </row>
    <row r="12" s="9" customFormat="1" spans="1:12">
      <c r="A12" s="12">
        <v>10</v>
      </c>
      <c r="B12" s="12" t="s">
        <v>14</v>
      </c>
      <c r="C12" s="24" t="s">
        <v>65</v>
      </c>
      <c r="D12" s="21" t="s">
        <v>66</v>
      </c>
      <c r="E12" s="28" t="s">
        <v>47</v>
      </c>
      <c r="F12" s="12" t="s">
        <v>48</v>
      </c>
      <c r="G12" s="15">
        <v>22.5</v>
      </c>
      <c r="H12" s="15">
        <v>45</v>
      </c>
      <c r="I12" s="15">
        <v>84.5</v>
      </c>
      <c r="J12" s="12" t="s">
        <v>18</v>
      </c>
      <c r="K12" s="15">
        <f t="shared" si="0"/>
        <v>152</v>
      </c>
      <c r="L12" s="12" t="s">
        <v>25</v>
      </c>
    </row>
    <row r="13" s="9" customFormat="1" spans="1:12">
      <c r="A13" s="12">
        <v>11</v>
      </c>
      <c r="B13" s="12" t="s">
        <v>14</v>
      </c>
      <c r="C13" s="24" t="s">
        <v>67</v>
      </c>
      <c r="D13" s="21" t="s">
        <v>68</v>
      </c>
      <c r="E13" s="28" t="s">
        <v>47</v>
      </c>
      <c r="F13" s="12" t="s">
        <v>48</v>
      </c>
      <c r="G13" s="21">
        <v>17.5</v>
      </c>
      <c r="H13" s="21">
        <v>58.5</v>
      </c>
      <c r="I13" s="21">
        <v>84.75</v>
      </c>
      <c r="J13" s="12" t="s">
        <v>18</v>
      </c>
      <c r="K13" s="15">
        <f t="shared" si="0"/>
        <v>160.75</v>
      </c>
      <c r="L13" s="12" t="s">
        <v>25</v>
      </c>
    </row>
    <row r="14" s="9" customFormat="1" spans="1:12">
      <c r="A14" s="12">
        <v>12</v>
      </c>
      <c r="B14" s="12" t="s">
        <v>14</v>
      </c>
      <c r="C14" s="24" t="s">
        <v>69</v>
      </c>
      <c r="D14" s="21" t="s">
        <v>70</v>
      </c>
      <c r="E14" s="28" t="s">
        <v>47</v>
      </c>
      <c r="F14" s="12" t="s">
        <v>48</v>
      </c>
      <c r="G14" s="21">
        <v>17.5</v>
      </c>
      <c r="H14" s="21">
        <v>60</v>
      </c>
      <c r="I14" s="21">
        <v>80.75</v>
      </c>
      <c r="J14" s="12" t="s">
        <v>18</v>
      </c>
      <c r="K14" s="15">
        <f t="shared" si="0"/>
        <v>158.25</v>
      </c>
      <c r="L14" s="12" t="s">
        <v>25</v>
      </c>
    </row>
    <row r="15" s="9" customFormat="1" spans="1:12">
      <c r="A15" s="12">
        <v>13</v>
      </c>
      <c r="B15" s="12" t="s">
        <v>14</v>
      </c>
      <c r="C15" s="24" t="s">
        <v>71</v>
      </c>
      <c r="D15" s="21" t="s">
        <v>72</v>
      </c>
      <c r="E15" s="28" t="s">
        <v>47</v>
      </c>
      <c r="F15" s="12" t="s">
        <v>48</v>
      </c>
      <c r="G15" s="21">
        <v>20.5</v>
      </c>
      <c r="H15" s="21">
        <v>51</v>
      </c>
      <c r="I15" s="21">
        <v>82</v>
      </c>
      <c r="J15" s="12" t="s">
        <v>18</v>
      </c>
      <c r="K15" s="15">
        <f t="shared" si="0"/>
        <v>153.5</v>
      </c>
      <c r="L15" s="12" t="s">
        <v>25</v>
      </c>
    </row>
    <row r="16" s="9" customFormat="1" spans="1:12">
      <c r="A16" s="12">
        <v>14</v>
      </c>
      <c r="B16" s="12" t="s">
        <v>14</v>
      </c>
      <c r="C16" s="24" t="s">
        <v>73</v>
      </c>
      <c r="D16" s="21" t="s">
        <v>74</v>
      </c>
      <c r="E16" s="28" t="s">
        <v>47</v>
      </c>
      <c r="F16" s="12" t="s">
        <v>48</v>
      </c>
      <c r="G16" s="15">
        <v>23</v>
      </c>
      <c r="H16" s="15">
        <v>52.5</v>
      </c>
      <c r="I16" s="15">
        <v>72.5</v>
      </c>
      <c r="J16" s="12" t="s">
        <v>18</v>
      </c>
      <c r="K16" s="15">
        <f t="shared" si="0"/>
        <v>148</v>
      </c>
      <c r="L16" s="12" t="s">
        <v>25</v>
      </c>
    </row>
    <row r="17" s="9" customFormat="1" spans="1:12">
      <c r="A17" s="12">
        <v>15</v>
      </c>
      <c r="B17" s="12" t="s">
        <v>14</v>
      </c>
      <c r="C17" s="24" t="s">
        <v>75</v>
      </c>
      <c r="D17" s="21" t="s">
        <v>76</v>
      </c>
      <c r="E17" s="28" t="s">
        <v>47</v>
      </c>
      <c r="F17" s="12" t="s">
        <v>48</v>
      </c>
      <c r="G17" s="21">
        <v>21.5</v>
      </c>
      <c r="H17" s="21">
        <v>53.25</v>
      </c>
      <c r="I17" s="21">
        <v>77.5</v>
      </c>
      <c r="J17" s="12" t="s">
        <v>18</v>
      </c>
      <c r="K17" s="15">
        <f t="shared" si="0"/>
        <v>152.25</v>
      </c>
      <c r="L17" s="12" t="s">
        <v>25</v>
      </c>
    </row>
    <row r="18" s="9" customFormat="1" spans="1:12">
      <c r="A18" s="12">
        <v>16</v>
      </c>
      <c r="B18" s="12" t="s">
        <v>14</v>
      </c>
      <c r="C18" s="24" t="s">
        <v>77</v>
      </c>
      <c r="D18" s="21" t="s">
        <v>78</v>
      </c>
      <c r="E18" s="28" t="s">
        <v>47</v>
      </c>
      <c r="F18" s="12" t="s">
        <v>48</v>
      </c>
      <c r="G18" s="15">
        <v>21</v>
      </c>
      <c r="H18" s="15">
        <v>48</v>
      </c>
      <c r="I18" s="15">
        <v>78.75</v>
      </c>
      <c r="J18" s="12" t="s">
        <v>18</v>
      </c>
      <c r="K18" s="15">
        <f t="shared" si="0"/>
        <v>147.75</v>
      </c>
      <c r="L18" s="12" t="s">
        <v>25</v>
      </c>
    </row>
    <row r="19" s="9" customFormat="1" spans="1:12">
      <c r="A19" s="12">
        <v>17</v>
      </c>
      <c r="B19" s="12" t="s">
        <v>14</v>
      </c>
      <c r="C19" s="24" t="s">
        <v>79</v>
      </c>
      <c r="D19" s="21" t="s">
        <v>80</v>
      </c>
      <c r="E19" s="28" t="s">
        <v>47</v>
      </c>
      <c r="F19" s="12" t="s">
        <v>48</v>
      </c>
      <c r="G19" s="21">
        <v>18</v>
      </c>
      <c r="H19" s="21">
        <v>55.5</v>
      </c>
      <c r="I19" s="21">
        <v>72.75</v>
      </c>
      <c r="J19" s="12" t="s">
        <v>18</v>
      </c>
      <c r="K19" s="15">
        <f t="shared" si="0"/>
        <v>146.25</v>
      </c>
      <c r="L19" s="12" t="s">
        <v>25</v>
      </c>
    </row>
    <row r="20" s="9" customFormat="1" spans="1:12">
      <c r="A20" s="12">
        <v>18</v>
      </c>
      <c r="B20" s="12" t="s">
        <v>14</v>
      </c>
      <c r="C20" s="24" t="s">
        <v>81</v>
      </c>
      <c r="D20" s="21" t="s">
        <v>82</v>
      </c>
      <c r="E20" s="28" t="s">
        <v>47</v>
      </c>
      <c r="F20" s="12" t="s">
        <v>48</v>
      </c>
      <c r="G20" s="15">
        <v>22</v>
      </c>
      <c r="H20" s="15">
        <v>39</v>
      </c>
      <c r="I20" s="15">
        <v>78.75</v>
      </c>
      <c r="J20" s="12" t="s">
        <v>18</v>
      </c>
      <c r="K20" s="15">
        <f t="shared" si="0"/>
        <v>139.75</v>
      </c>
      <c r="L20" s="12" t="s">
        <v>25</v>
      </c>
    </row>
    <row r="21" s="9" customFormat="1" spans="1:12">
      <c r="A21" s="12">
        <v>19</v>
      </c>
      <c r="B21" s="12" t="s">
        <v>14</v>
      </c>
      <c r="C21" s="24" t="s">
        <v>83</v>
      </c>
      <c r="D21" s="21" t="s">
        <v>84</v>
      </c>
      <c r="E21" s="28" t="s">
        <v>47</v>
      </c>
      <c r="F21" s="12" t="s">
        <v>48</v>
      </c>
      <c r="G21" s="21">
        <v>21.5</v>
      </c>
      <c r="H21" s="21">
        <v>35.25</v>
      </c>
      <c r="I21" s="21">
        <v>81</v>
      </c>
      <c r="J21" s="12" t="s">
        <v>18</v>
      </c>
      <c r="K21" s="15">
        <f t="shared" si="0"/>
        <v>137.75</v>
      </c>
      <c r="L21" s="12" t="s">
        <v>25</v>
      </c>
    </row>
    <row r="22" s="9" customFormat="1" spans="1:12">
      <c r="A22" s="12">
        <v>20</v>
      </c>
      <c r="B22" s="12" t="s">
        <v>14</v>
      </c>
      <c r="C22" s="24" t="s">
        <v>85</v>
      </c>
      <c r="D22" s="21" t="s">
        <v>86</v>
      </c>
      <c r="E22" s="28" t="s">
        <v>47</v>
      </c>
      <c r="F22" s="12" t="s">
        <v>48</v>
      </c>
      <c r="G22" s="15" t="s">
        <v>87</v>
      </c>
      <c r="H22" s="15" t="s">
        <v>87</v>
      </c>
      <c r="I22" s="15" t="s">
        <v>87</v>
      </c>
      <c r="J22" s="12" t="s">
        <v>18</v>
      </c>
      <c r="K22" s="15" t="s">
        <v>87</v>
      </c>
      <c r="L22" s="12" t="s">
        <v>25</v>
      </c>
    </row>
    <row r="23" s="9" customFormat="1" spans="1:12">
      <c r="A23" s="12">
        <v>21</v>
      </c>
      <c r="B23" s="12" t="s">
        <v>14</v>
      </c>
      <c r="C23" s="24" t="s">
        <v>88</v>
      </c>
      <c r="D23" s="21" t="s">
        <v>89</v>
      </c>
      <c r="E23" s="28" t="s">
        <v>47</v>
      </c>
      <c r="F23" s="12" t="s">
        <v>48</v>
      </c>
      <c r="G23" s="15" t="s">
        <v>87</v>
      </c>
      <c r="H23" s="15" t="s">
        <v>87</v>
      </c>
      <c r="I23" s="15" t="s">
        <v>87</v>
      </c>
      <c r="J23" s="12" t="s">
        <v>18</v>
      </c>
      <c r="K23" s="15" t="s">
        <v>87</v>
      </c>
      <c r="L23" s="12" t="s">
        <v>25</v>
      </c>
    </row>
    <row r="24" s="9" customFormat="1" spans="1:12">
      <c r="A24" s="12">
        <v>22</v>
      </c>
      <c r="B24" s="12" t="s">
        <v>14</v>
      </c>
      <c r="C24" s="24" t="s">
        <v>90</v>
      </c>
      <c r="D24" s="21" t="s">
        <v>91</v>
      </c>
      <c r="E24" s="28" t="s">
        <v>47</v>
      </c>
      <c r="F24" s="12" t="s">
        <v>48</v>
      </c>
      <c r="G24" s="15" t="s">
        <v>87</v>
      </c>
      <c r="H24" s="15" t="s">
        <v>87</v>
      </c>
      <c r="I24" s="15" t="s">
        <v>87</v>
      </c>
      <c r="J24" s="12" t="s">
        <v>18</v>
      </c>
      <c r="K24" s="15" t="s">
        <v>87</v>
      </c>
      <c r="L24" s="12" t="s">
        <v>25</v>
      </c>
    </row>
    <row r="25" s="9" customFormat="1" spans="1:12">
      <c r="A25" s="12">
        <v>23</v>
      </c>
      <c r="B25" s="12" t="s">
        <v>14</v>
      </c>
      <c r="C25" s="24" t="s">
        <v>92</v>
      </c>
      <c r="D25" s="21" t="s">
        <v>93</v>
      </c>
      <c r="E25" s="28" t="s">
        <v>47</v>
      </c>
      <c r="F25" s="12" t="s">
        <v>48</v>
      </c>
      <c r="G25" s="15" t="s">
        <v>87</v>
      </c>
      <c r="H25" s="15" t="s">
        <v>87</v>
      </c>
      <c r="I25" s="15" t="s">
        <v>87</v>
      </c>
      <c r="J25" s="12" t="s">
        <v>18</v>
      </c>
      <c r="K25" s="15" t="s">
        <v>87</v>
      </c>
      <c r="L25" s="12" t="s">
        <v>25</v>
      </c>
    </row>
    <row r="26" s="9" customFormat="1" spans="1:12">
      <c r="A26" s="12">
        <v>24</v>
      </c>
      <c r="B26" s="12" t="s">
        <v>14</v>
      </c>
      <c r="C26" s="24" t="s">
        <v>94</v>
      </c>
      <c r="D26" s="21" t="s">
        <v>95</v>
      </c>
      <c r="E26" s="28" t="s">
        <v>47</v>
      </c>
      <c r="F26" s="12" t="s">
        <v>48</v>
      </c>
      <c r="G26" s="15" t="s">
        <v>87</v>
      </c>
      <c r="H26" s="15" t="s">
        <v>87</v>
      </c>
      <c r="I26" s="15" t="s">
        <v>87</v>
      </c>
      <c r="J26" s="12" t="s">
        <v>18</v>
      </c>
      <c r="K26" s="15" t="s">
        <v>87</v>
      </c>
      <c r="L26" s="12" t="s">
        <v>25</v>
      </c>
    </row>
    <row r="27" s="9" customFormat="1" spans="1:12">
      <c r="A27" s="12">
        <v>25</v>
      </c>
      <c r="B27" s="12" t="s">
        <v>14</v>
      </c>
      <c r="C27" s="24" t="s">
        <v>96</v>
      </c>
      <c r="D27" s="21" t="s">
        <v>97</v>
      </c>
      <c r="E27" s="28" t="s">
        <v>47</v>
      </c>
      <c r="F27" s="12" t="s">
        <v>48</v>
      </c>
      <c r="G27" s="15" t="s">
        <v>87</v>
      </c>
      <c r="H27" s="15" t="s">
        <v>87</v>
      </c>
      <c r="I27" s="15" t="s">
        <v>87</v>
      </c>
      <c r="J27" s="12" t="s">
        <v>18</v>
      </c>
      <c r="K27" s="15" t="s">
        <v>87</v>
      </c>
      <c r="L27" s="12" t="s">
        <v>25</v>
      </c>
    </row>
    <row r="28" s="9" customFormat="1" spans="1:12">
      <c r="A28" s="12">
        <v>26</v>
      </c>
      <c r="B28" s="12" t="s">
        <v>14</v>
      </c>
      <c r="C28" s="24" t="s">
        <v>98</v>
      </c>
      <c r="D28" s="21" t="s">
        <v>99</v>
      </c>
      <c r="E28" s="28" t="s">
        <v>47</v>
      </c>
      <c r="F28" s="12" t="s">
        <v>48</v>
      </c>
      <c r="G28" s="15" t="s">
        <v>87</v>
      </c>
      <c r="H28" s="15" t="s">
        <v>87</v>
      </c>
      <c r="I28" s="15" t="s">
        <v>87</v>
      </c>
      <c r="J28" s="12" t="s">
        <v>18</v>
      </c>
      <c r="K28" s="15" t="s">
        <v>87</v>
      </c>
      <c r="L28" s="12" t="s">
        <v>25</v>
      </c>
    </row>
    <row r="29" s="9" customFormat="1" spans="1:12">
      <c r="A29" s="12">
        <v>27</v>
      </c>
      <c r="B29" s="12" t="s">
        <v>14</v>
      </c>
      <c r="C29" s="24" t="s">
        <v>100</v>
      </c>
      <c r="D29" s="21" t="s">
        <v>101</v>
      </c>
      <c r="E29" s="28" t="s">
        <v>47</v>
      </c>
      <c r="F29" s="12" t="s">
        <v>48</v>
      </c>
      <c r="G29" s="15" t="s">
        <v>87</v>
      </c>
      <c r="H29" s="15" t="s">
        <v>87</v>
      </c>
      <c r="I29" s="15" t="s">
        <v>87</v>
      </c>
      <c r="J29" s="12" t="s">
        <v>18</v>
      </c>
      <c r="K29" s="15" t="s">
        <v>87</v>
      </c>
      <c r="L29" s="12" t="s">
        <v>25</v>
      </c>
    </row>
    <row r="30" s="9" customFormat="1" spans="1:12">
      <c r="A30" s="12">
        <v>28</v>
      </c>
      <c r="B30" s="12" t="s">
        <v>14</v>
      </c>
      <c r="C30" s="24" t="s">
        <v>102</v>
      </c>
      <c r="D30" s="21" t="s">
        <v>103</v>
      </c>
      <c r="E30" s="28" t="s">
        <v>47</v>
      </c>
      <c r="F30" s="12" t="s">
        <v>48</v>
      </c>
      <c r="G30" s="15" t="s">
        <v>87</v>
      </c>
      <c r="H30" s="15" t="s">
        <v>87</v>
      </c>
      <c r="I30" s="15" t="s">
        <v>87</v>
      </c>
      <c r="J30" s="12" t="s">
        <v>18</v>
      </c>
      <c r="K30" s="15" t="s">
        <v>87</v>
      </c>
      <c r="L30" s="12" t="s">
        <v>25</v>
      </c>
    </row>
    <row r="31" s="9" customFormat="1" spans="1:12">
      <c r="A31" s="12">
        <v>29</v>
      </c>
      <c r="B31" s="12" t="s">
        <v>14</v>
      </c>
      <c r="C31" s="24" t="s">
        <v>104</v>
      </c>
      <c r="D31" s="21" t="s">
        <v>105</v>
      </c>
      <c r="E31" s="28" t="s">
        <v>47</v>
      </c>
      <c r="F31" s="12" t="s">
        <v>48</v>
      </c>
      <c r="G31" s="15" t="s">
        <v>87</v>
      </c>
      <c r="H31" s="15" t="s">
        <v>87</v>
      </c>
      <c r="I31" s="15" t="s">
        <v>87</v>
      </c>
      <c r="J31" s="12" t="s">
        <v>18</v>
      </c>
      <c r="K31" s="15" t="s">
        <v>87</v>
      </c>
      <c r="L31" s="12" t="s">
        <v>25</v>
      </c>
    </row>
  </sheetData>
  <mergeCells count="1">
    <mergeCell ref="A1:L1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="130" zoomScaleNormal="130" workbookViewId="0">
      <selection activeCell="A1" sqref="A1:L1"/>
    </sheetView>
  </sheetViews>
  <sheetFormatPr defaultColWidth="9" defaultRowHeight="13.5"/>
  <cols>
    <col min="1" max="1" width="6.375" customWidth="1"/>
    <col min="2" max="2" width="17.5" style="1" customWidth="1"/>
    <col min="3" max="3" width="16.825" style="1" customWidth="1"/>
    <col min="4" max="5" width="9" style="1"/>
    <col min="6" max="6" width="25.3833333333333" style="1" customWidth="1"/>
    <col min="7" max="7" width="13.375" style="1" customWidth="1"/>
    <col min="8" max="8" width="20.75" style="1" customWidth="1"/>
    <col min="9" max="9" width="18.75" style="1" customWidth="1"/>
    <col min="10" max="10" width="11.25" style="1" customWidth="1"/>
    <col min="11" max="11" width="12.375" style="1" customWidth="1"/>
    <col min="12" max="12" width="12.4916666666667" style="1" customWidth="1"/>
  </cols>
  <sheetData>
    <row r="1" ht="33.75" customHeight="1" spans="1:12">
      <c r="A1" s="2" t="s">
        <v>106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0.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11</v>
      </c>
      <c r="K2" s="4" t="s">
        <v>12</v>
      </c>
      <c r="L2" s="4" t="s">
        <v>13</v>
      </c>
    </row>
    <row r="3" s="11" customFormat="1" ht="20.1" customHeight="1" spans="1:12">
      <c r="A3" s="12">
        <v>1</v>
      </c>
      <c r="B3" s="12" t="s">
        <v>14</v>
      </c>
      <c r="C3" s="19" t="s">
        <v>107</v>
      </c>
      <c r="D3" s="19" t="s">
        <v>108</v>
      </c>
      <c r="E3" s="28" t="s">
        <v>109</v>
      </c>
      <c r="F3" s="20" t="s">
        <v>110</v>
      </c>
      <c r="G3" s="15">
        <v>21</v>
      </c>
      <c r="H3" s="22">
        <v>36.75</v>
      </c>
      <c r="I3" s="15">
        <v>90.6</v>
      </c>
      <c r="J3" s="12" t="s">
        <v>18</v>
      </c>
      <c r="K3" s="15">
        <f>SUM(G3:H3,I3)</f>
        <v>148.35</v>
      </c>
      <c r="L3" s="12" t="s">
        <v>25</v>
      </c>
    </row>
    <row r="4" s="11" customFormat="1" ht="34" customHeight="1" spans="1:12">
      <c r="A4" s="12">
        <v>2</v>
      </c>
      <c r="B4" s="12" t="s">
        <v>14</v>
      </c>
      <c r="C4" s="19" t="s">
        <v>111</v>
      </c>
      <c r="D4" s="19" t="s">
        <v>112</v>
      </c>
      <c r="E4" s="28" t="s">
        <v>109</v>
      </c>
      <c r="F4" s="20" t="s">
        <v>110</v>
      </c>
      <c r="G4" s="15">
        <v>23</v>
      </c>
      <c r="H4" s="21">
        <v>31.5</v>
      </c>
      <c r="I4" s="15">
        <v>92.2</v>
      </c>
      <c r="J4" s="12" t="s">
        <v>18</v>
      </c>
      <c r="K4" s="15">
        <f>SUM(G4:H4,I4)</f>
        <v>146.7</v>
      </c>
      <c r="L4" s="23" t="s">
        <v>113</v>
      </c>
    </row>
    <row r="5" s="11" customFormat="1" ht="20.1" customHeight="1" spans="1:12">
      <c r="A5" s="12">
        <v>3</v>
      </c>
      <c r="B5" s="12" t="s">
        <v>14</v>
      </c>
      <c r="C5" s="19" t="s">
        <v>114</v>
      </c>
      <c r="D5" s="19" t="s">
        <v>115</v>
      </c>
      <c r="E5" s="28" t="s">
        <v>109</v>
      </c>
      <c r="F5" s="20" t="s">
        <v>110</v>
      </c>
      <c r="G5" s="15">
        <v>19</v>
      </c>
      <c r="H5" s="22">
        <v>25.5</v>
      </c>
      <c r="I5" s="15">
        <v>86</v>
      </c>
      <c r="J5" s="12" t="s">
        <v>18</v>
      </c>
      <c r="K5" s="15">
        <f>SUM(G5:H5,I5)</f>
        <v>130.5</v>
      </c>
      <c r="L5" s="12" t="s">
        <v>25</v>
      </c>
    </row>
    <row r="6" s="11" customFormat="1" ht="20.1" customHeight="1" spans="1:12">
      <c r="A6" s="12">
        <v>4</v>
      </c>
      <c r="B6" s="12" t="s">
        <v>14</v>
      </c>
      <c r="C6" s="19" t="s">
        <v>116</v>
      </c>
      <c r="D6" s="19" t="s">
        <v>117</v>
      </c>
      <c r="E6" s="28" t="s">
        <v>109</v>
      </c>
      <c r="F6" s="20" t="s">
        <v>110</v>
      </c>
      <c r="G6" s="15" t="s">
        <v>87</v>
      </c>
      <c r="H6" s="15" t="s">
        <v>87</v>
      </c>
      <c r="I6" s="15" t="s">
        <v>87</v>
      </c>
      <c r="J6" s="12" t="s">
        <v>18</v>
      </c>
      <c r="K6" s="15" t="s">
        <v>87</v>
      </c>
      <c r="L6" s="12" t="s">
        <v>25</v>
      </c>
    </row>
    <row r="7" ht="20.1" customHeight="1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ht="20.1" customHeight="1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ht="20.1" customHeight="1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ht="20.1" customHeight="1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ht="20.1" customHeight="1" spans="1:1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ht="20.1" customHeight="1" spans="1:1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ht="20.1" customHeight="1" spans="1:1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ht="20.1" customHeight="1" spans="1:1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ht="20.1" customHeight="1" spans="1:1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ht="20.1" customHeight="1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ht="20.1" customHeight="1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ht="20.1" customHeight="1" spans="1:1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ht="20.1" customHeight="1" spans="1:1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ht="20.1" customHeight="1" spans="1:1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</sheetData>
  <mergeCells count="1">
    <mergeCell ref="A1:L1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="130" zoomScaleNormal="130" workbookViewId="0">
      <selection activeCell="A1" sqref="A1:L1"/>
    </sheetView>
  </sheetViews>
  <sheetFormatPr defaultColWidth="9" defaultRowHeight="13.5"/>
  <cols>
    <col min="1" max="1" width="6.375" customWidth="1"/>
    <col min="2" max="2" width="18.75" style="1" customWidth="1"/>
    <col min="3" max="3" width="16.825" style="1" customWidth="1"/>
    <col min="4" max="5" width="9" style="1"/>
    <col min="6" max="6" width="25.3833333333333" style="1" customWidth="1"/>
    <col min="7" max="7" width="13.375" style="1" customWidth="1"/>
    <col min="8" max="8" width="20.75" style="1" customWidth="1"/>
    <col min="9" max="9" width="18.75" style="1" customWidth="1"/>
    <col min="10" max="10" width="11.25" style="1" customWidth="1"/>
    <col min="11" max="11" width="12.375" style="1" customWidth="1"/>
    <col min="12" max="12" width="9" style="1"/>
  </cols>
  <sheetData>
    <row r="1" ht="33.75" customHeight="1" spans="1:12">
      <c r="A1" s="2" t="s">
        <v>106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0.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11</v>
      </c>
      <c r="K2" s="4" t="s">
        <v>12</v>
      </c>
      <c r="L2" s="4" t="s">
        <v>13</v>
      </c>
    </row>
    <row r="3" s="11" customFormat="1" ht="20.1" customHeight="1" spans="1:12">
      <c r="A3" s="12">
        <v>1</v>
      </c>
      <c r="B3" s="12" t="s">
        <v>14</v>
      </c>
      <c r="C3" s="19" t="s">
        <v>118</v>
      </c>
      <c r="D3" s="19" t="s">
        <v>119</v>
      </c>
      <c r="E3" s="28" t="s">
        <v>109</v>
      </c>
      <c r="F3" s="20" t="s">
        <v>110</v>
      </c>
      <c r="G3" s="15">
        <v>20</v>
      </c>
      <c r="H3" s="15">
        <v>36.75</v>
      </c>
      <c r="I3" s="15">
        <v>89.8</v>
      </c>
      <c r="J3" s="12" t="s">
        <v>18</v>
      </c>
      <c r="K3" s="15">
        <v>146.55</v>
      </c>
      <c r="L3" s="12" t="s">
        <v>25</v>
      </c>
    </row>
    <row r="4" s="11" customFormat="1" ht="20.1" customHeight="1" spans="1:12">
      <c r="A4" s="12">
        <v>2</v>
      </c>
      <c r="B4" s="12" t="s">
        <v>14</v>
      </c>
      <c r="C4" s="19" t="s">
        <v>120</v>
      </c>
      <c r="D4" s="19" t="s">
        <v>121</v>
      </c>
      <c r="E4" s="28" t="s">
        <v>109</v>
      </c>
      <c r="F4" s="20" t="s">
        <v>110</v>
      </c>
      <c r="G4" s="15">
        <v>19</v>
      </c>
      <c r="H4" s="15">
        <v>33.75</v>
      </c>
      <c r="I4" s="15">
        <v>88.2</v>
      </c>
      <c r="J4" s="12" t="s">
        <v>18</v>
      </c>
      <c r="K4" s="15">
        <v>140.95</v>
      </c>
      <c r="L4" s="12" t="s">
        <v>25</v>
      </c>
    </row>
    <row r="5" s="11" customFormat="1" ht="20.1" customHeight="1" spans="1:12">
      <c r="A5" s="12">
        <v>3</v>
      </c>
      <c r="B5" s="12" t="s">
        <v>14</v>
      </c>
      <c r="C5" s="19" t="s">
        <v>122</v>
      </c>
      <c r="D5" s="19" t="s">
        <v>123</v>
      </c>
      <c r="E5" s="28" t="s">
        <v>109</v>
      </c>
      <c r="F5" s="20" t="s">
        <v>110</v>
      </c>
      <c r="G5" s="15">
        <v>21</v>
      </c>
      <c r="H5" s="15">
        <v>27</v>
      </c>
      <c r="I5" s="15">
        <v>88.8</v>
      </c>
      <c r="J5" s="12" t="s">
        <v>18</v>
      </c>
      <c r="K5" s="15">
        <v>136.8</v>
      </c>
      <c r="L5" s="12" t="s">
        <v>25</v>
      </c>
    </row>
    <row r="6" s="11" customFormat="1" ht="20.1" customHeight="1" spans="1:12">
      <c r="A6" s="12">
        <v>4</v>
      </c>
      <c r="B6" s="12" t="s">
        <v>14</v>
      </c>
      <c r="C6" s="19" t="s">
        <v>124</v>
      </c>
      <c r="D6" s="19" t="s">
        <v>125</v>
      </c>
      <c r="E6" s="28" t="s">
        <v>109</v>
      </c>
      <c r="F6" s="20" t="s">
        <v>110</v>
      </c>
      <c r="G6" s="15">
        <v>18</v>
      </c>
      <c r="H6" s="15">
        <v>26.25</v>
      </c>
      <c r="I6" s="15">
        <v>88</v>
      </c>
      <c r="J6" s="12" t="s">
        <v>18</v>
      </c>
      <c r="K6" s="15">
        <v>132.25</v>
      </c>
      <c r="L6" s="12" t="s">
        <v>25</v>
      </c>
    </row>
    <row r="7" s="11" customFormat="1" ht="20.1" customHeight="1" spans="1:12">
      <c r="A7" s="12">
        <v>5</v>
      </c>
      <c r="B7" s="12" t="s">
        <v>14</v>
      </c>
      <c r="C7" s="19" t="s">
        <v>126</v>
      </c>
      <c r="D7" s="19" t="s">
        <v>127</v>
      </c>
      <c r="E7" s="28" t="s">
        <v>109</v>
      </c>
      <c r="F7" s="20" t="s">
        <v>110</v>
      </c>
      <c r="G7" s="21" t="s">
        <v>87</v>
      </c>
      <c r="H7" s="21" t="s">
        <v>87</v>
      </c>
      <c r="I7" s="21" t="s">
        <v>87</v>
      </c>
      <c r="J7" s="12" t="s">
        <v>18</v>
      </c>
      <c r="K7" s="21" t="s">
        <v>87</v>
      </c>
      <c r="L7" s="12" t="s">
        <v>25</v>
      </c>
    </row>
    <row r="8" s="11" customFormat="1" ht="20.1" customHeight="1" spans="1:12">
      <c r="A8" s="12">
        <v>6</v>
      </c>
      <c r="B8" s="12" t="s">
        <v>14</v>
      </c>
      <c r="C8" s="19" t="s">
        <v>128</v>
      </c>
      <c r="D8" s="19" t="s">
        <v>129</v>
      </c>
      <c r="E8" s="28" t="s">
        <v>109</v>
      </c>
      <c r="F8" s="20" t="s">
        <v>110</v>
      </c>
      <c r="G8" s="21" t="s">
        <v>87</v>
      </c>
      <c r="H8" s="21" t="s">
        <v>87</v>
      </c>
      <c r="I8" s="21" t="s">
        <v>87</v>
      </c>
      <c r="J8" s="12" t="s">
        <v>18</v>
      </c>
      <c r="K8" s="21" t="s">
        <v>87</v>
      </c>
      <c r="L8" s="12" t="s">
        <v>25</v>
      </c>
    </row>
    <row r="9" s="11" customFormat="1" ht="20.1" customHeight="1" spans="1:12">
      <c r="A9" s="12">
        <v>7</v>
      </c>
      <c r="B9" s="12" t="s">
        <v>14</v>
      </c>
      <c r="C9" s="19" t="s">
        <v>130</v>
      </c>
      <c r="D9" s="19" t="s">
        <v>131</v>
      </c>
      <c r="E9" s="28" t="s">
        <v>109</v>
      </c>
      <c r="F9" s="20" t="s">
        <v>110</v>
      </c>
      <c r="G9" s="21" t="s">
        <v>87</v>
      </c>
      <c r="H9" s="21" t="s">
        <v>87</v>
      </c>
      <c r="I9" s="21" t="s">
        <v>87</v>
      </c>
      <c r="J9" s="12" t="s">
        <v>18</v>
      </c>
      <c r="K9" s="21" t="s">
        <v>87</v>
      </c>
      <c r="L9" s="12" t="s">
        <v>25</v>
      </c>
    </row>
    <row r="10" s="11" customFormat="1" ht="20.1" customHeight="1" spans="1:12">
      <c r="A10" s="12">
        <v>8</v>
      </c>
      <c r="B10" s="12" t="s">
        <v>14</v>
      </c>
      <c r="C10" s="19" t="s">
        <v>132</v>
      </c>
      <c r="D10" s="19" t="s">
        <v>133</v>
      </c>
      <c r="E10" s="28" t="s">
        <v>109</v>
      </c>
      <c r="F10" s="20" t="s">
        <v>110</v>
      </c>
      <c r="G10" s="21" t="s">
        <v>87</v>
      </c>
      <c r="H10" s="21" t="s">
        <v>87</v>
      </c>
      <c r="I10" s="21" t="s">
        <v>87</v>
      </c>
      <c r="J10" s="12" t="s">
        <v>18</v>
      </c>
      <c r="K10" s="21" t="s">
        <v>87</v>
      </c>
      <c r="L10" s="12" t="s">
        <v>25</v>
      </c>
    </row>
    <row r="11" ht="20.1" customHeight="1" spans="1:1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ht="20.1" customHeight="1" spans="1:1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ht="20.1" customHeight="1" spans="1:1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</sheetData>
  <mergeCells count="1">
    <mergeCell ref="A1:L1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10" zoomScaleNormal="110" workbookViewId="0">
      <selection activeCell="A1" sqref="A1:L1"/>
    </sheetView>
  </sheetViews>
  <sheetFormatPr defaultColWidth="9" defaultRowHeight="13.5"/>
  <cols>
    <col min="1" max="1" width="6.375" customWidth="1"/>
    <col min="2" max="2" width="17.9833333333333" style="1" customWidth="1"/>
    <col min="3" max="3" width="16.9166666666667" style="1" customWidth="1"/>
    <col min="4" max="5" width="9" style="1"/>
    <col min="6" max="6" width="22.125" style="1" customWidth="1"/>
    <col min="7" max="7" width="13.375" style="1" customWidth="1"/>
    <col min="8" max="8" width="20.75" style="1" customWidth="1"/>
    <col min="9" max="9" width="18.75" style="1" customWidth="1"/>
    <col min="10" max="10" width="11.25" style="1" customWidth="1"/>
    <col min="11" max="11" width="12.375" style="1" customWidth="1"/>
    <col min="12" max="12" width="9" style="1"/>
  </cols>
  <sheetData>
    <row r="1" ht="33.75" customHeight="1" spans="1:12">
      <c r="A1" s="2" t="s">
        <v>106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0.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11</v>
      </c>
      <c r="K2" s="4" t="s">
        <v>12</v>
      </c>
      <c r="L2" s="4" t="s">
        <v>13</v>
      </c>
    </row>
    <row r="3" s="9" customFormat="1" ht="20.1" customHeight="1" spans="1:12">
      <c r="A3" s="12">
        <v>1</v>
      </c>
      <c r="B3" s="12" t="s">
        <v>14</v>
      </c>
      <c r="C3" s="13" t="s">
        <v>134</v>
      </c>
      <c r="D3" s="14" t="s">
        <v>135</v>
      </c>
      <c r="E3" s="28" t="s">
        <v>136</v>
      </c>
      <c r="F3" s="12" t="s">
        <v>137</v>
      </c>
      <c r="G3" s="15">
        <f>83*0.25</f>
        <v>20.75</v>
      </c>
      <c r="H3" s="15">
        <f>90*0.75</f>
        <v>67.5</v>
      </c>
      <c r="I3" s="15">
        <v>82.8</v>
      </c>
      <c r="J3" s="12" t="s">
        <v>18</v>
      </c>
      <c r="K3" s="15">
        <f t="shared" ref="K3:K7" si="0">G3+H3+I3</f>
        <v>171.05</v>
      </c>
      <c r="L3" s="12" t="s">
        <v>25</v>
      </c>
    </row>
    <row r="4" s="9" customFormat="1" ht="20.1" customHeight="1" spans="1:12">
      <c r="A4" s="12">
        <v>2</v>
      </c>
      <c r="B4" s="12" t="s">
        <v>14</v>
      </c>
      <c r="C4" s="13" t="s">
        <v>138</v>
      </c>
      <c r="D4" s="14" t="s">
        <v>139</v>
      </c>
      <c r="E4" s="28" t="s">
        <v>136</v>
      </c>
      <c r="F4" s="12" t="s">
        <v>137</v>
      </c>
      <c r="G4" s="15">
        <f>83*0.25</f>
        <v>20.75</v>
      </c>
      <c r="H4" s="15">
        <f>95*0.75</f>
        <v>71.25</v>
      </c>
      <c r="I4" s="15">
        <v>83</v>
      </c>
      <c r="J4" s="12" t="s">
        <v>18</v>
      </c>
      <c r="K4" s="15">
        <f t="shared" si="0"/>
        <v>175</v>
      </c>
      <c r="L4" s="12" t="s">
        <v>25</v>
      </c>
    </row>
    <row r="5" s="9" customFormat="1" ht="20.1" customHeight="1" spans="1:12">
      <c r="A5" s="12">
        <v>3</v>
      </c>
      <c r="B5" s="12" t="s">
        <v>14</v>
      </c>
      <c r="C5" s="13" t="s">
        <v>140</v>
      </c>
      <c r="D5" s="14" t="s">
        <v>141</v>
      </c>
      <c r="E5" s="28" t="s">
        <v>136</v>
      </c>
      <c r="F5" s="12" t="s">
        <v>137</v>
      </c>
      <c r="G5" s="15">
        <f>84*0.25</f>
        <v>21</v>
      </c>
      <c r="H5" s="15">
        <f>85*0.75</f>
        <v>63.75</v>
      </c>
      <c r="I5" s="15">
        <v>83.8</v>
      </c>
      <c r="J5" s="12" t="s">
        <v>18</v>
      </c>
      <c r="K5" s="15">
        <f t="shared" si="0"/>
        <v>168.55</v>
      </c>
      <c r="L5" s="12" t="s">
        <v>25</v>
      </c>
    </row>
    <row r="6" s="9" customFormat="1" ht="20.1" customHeight="1" spans="1:12">
      <c r="A6" s="12">
        <v>4</v>
      </c>
      <c r="B6" s="12" t="s">
        <v>14</v>
      </c>
      <c r="C6" s="13" t="s">
        <v>142</v>
      </c>
      <c r="D6" s="14" t="s">
        <v>143</v>
      </c>
      <c r="E6" s="28" t="s">
        <v>136</v>
      </c>
      <c r="F6" s="12" t="s">
        <v>137</v>
      </c>
      <c r="G6" s="15">
        <f>85*0.25</f>
        <v>21.25</v>
      </c>
      <c r="H6" s="15">
        <f>80*0.75</f>
        <v>60</v>
      </c>
      <c r="I6" s="15">
        <v>80.2</v>
      </c>
      <c r="J6" s="12" t="s">
        <v>18</v>
      </c>
      <c r="K6" s="15">
        <f t="shared" si="0"/>
        <v>161.45</v>
      </c>
      <c r="L6" s="12" t="s">
        <v>25</v>
      </c>
    </row>
    <row r="7" s="9" customFormat="1" ht="20.1" customHeight="1" spans="1:12">
      <c r="A7" s="12">
        <v>5</v>
      </c>
      <c r="B7" s="12" t="s">
        <v>14</v>
      </c>
      <c r="C7" s="13" t="s">
        <v>144</v>
      </c>
      <c r="D7" s="13" t="s">
        <v>145</v>
      </c>
      <c r="E7" s="28" t="s">
        <v>136</v>
      </c>
      <c r="F7" s="12" t="s">
        <v>137</v>
      </c>
      <c r="G7" s="15">
        <f>84*0.25</f>
        <v>21</v>
      </c>
      <c r="H7" s="15">
        <f>75*0.75</f>
        <v>56.25</v>
      </c>
      <c r="I7" s="15">
        <v>82.4</v>
      </c>
      <c r="J7" s="12" t="s">
        <v>18</v>
      </c>
      <c r="K7" s="15">
        <f t="shared" si="0"/>
        <v>159.65</v>
      </c>
      <c r="L7" s="12" t="s">
        <v>25</v>
      </c>
    </row>
    <row r="8" s="10" customFormat="1" ht="20.1" customHeight="1" spans="1:12">
      <c r="A8" s="16">
        <v>6</v>
      </c>
      <c r="B8" s="16" t="s">
        <v>14</v>
      </c>
      <c r="C8" s="17" t="s">
        <v>146</v>
      </c>
      <c r="D8" s="17" t="s">
        <v>147</v>
      </c>
      <c r="E8" s="29" t="s">
        <v>136</v>
      </c>
      <c r="F8" s="16" t="s">
        <v>137</v>
      </c>
      <c r="G8" s="18" t="s">
        <v>87</v>
      </c>
      <c r="H8" s="18" t="s">
        <v>87</v>
      </c>
      <c r="I8" s="18" t="s">
        <v>87</v>
      </c>
      <c r="J8" s="16" t="s">
        <v>18</v>
      </c>
      <c r="K8" s="18" t="s">
        <v>87</v>
      </c>
      <c r="L8" s="12" t="s">
        <v>25</v>
      </c>
    </row>
    <row r="9" s="11" customFormat="1" ht="20.1" customHeight="1" spans="1:1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ht="20.1" customHeight="1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</sheetData>
  <mergeCells count="1">
    <mergeCell ref="A1:L1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="110" zoomScaleNormal="110" workbookViewId="0">
      <selection activeCell="G28" sqref="G28"/>
    </sheetView>
  </sheetViews>
  <sheetFormatPr defaultColWidth="9" defaultRowHeight="13.5"/>
  <cols>
    <col min="1" max="1" width="6.375" customWidth="1"/>
    <col min="2" max="2" width="16.825" style="1" customWidth="1"/>
    <col min="3" max="3" width="16.9166666666667" style="1" customWidth="1"/>
    <col min="4" max="5" width="9" style="1"/>
    <col min="6" max="6" width="22.125" style="1" customWidth="1"/>
    <col min="7" max="7" width="13.375" style="1" customWidth="1"/>
    <col min="8" max="8" width="20.75" style="1" customWidth="1"/>
    <col min="9" max="9" width="18.75" style="1" customWidth="1"/>
    <col min="10" max="10" width="11.25" style="1" customWidth="1"/>
    <col min="11" max="11" width="12.375" style="1" customWidth="1"/>
    <col min="12" max="12" width="9" style="1"/>
  </cols>
  <sheetData>
    <row r="1" ht="33.75" customHeight="1" spans="1:12">
      <c r="A1" s="2" t="s">
        <v>106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0.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11</v>
      </c>
      <c r="K2" s="4" t="s">
        <v>12</v>
      </c>
      <c r="L2" s="4" t="s">
        <v>13</v>
      </c>
    </row>
    <row r="3" ht="20.1" customHeight="1" spans="1:12">
      <c r="A3" s="5">
        <v>1</v>
      </c>
      <c r="B3" s="5" t="s">
        <v>14</v>
      </c>
      <c r="C3" s="6" t="s">
        <v>148</v>
      </c>
      <c r="D3" s="6" t="s">
        <v>149</v>
      </c>
      <c r="E3" s="30" t="s">
        <v>150</v>
      </c>
      <c r="F3" s="5" t="s">
        <v>151</v>
      </c>
      <c r="G3" s="7">
        <v>20.75</v>
      </c>
      <c r="H3" s="8">
        <v>67.5</v>
      </c>
      <c r="I3" s="7">
        <v>82.8</v>
      </c>
      <c r="J3" s="5" t="s">
        <v>18</v>
      </c>
      <c r="K3" s="8">
        <v>171.05</v>
      </c>
      <c r="L3" s="5" t="s">
        <v>25</v>
      </c>
    </row>
    <row r="4" ht="20.1" customHeight="1" spans="1:12">
      <c r="A4" s="5">
        <v>2</v>
      </c>
      <c r="B4" s="5" t="s">
        <v>14</v>
      </c>
      <c r="C4" s="6" t="s">
        <v>152</v>
      </c>
      <c r="D4" s="6" t="s">
        <v>153</v>
      </c>
      <c r="E4" s="30" t="s">
        <v>150</v>
      </c>
      <c r="F4" s="5" t="s">
        <v>151</v>
      </c>
      <c r="G4" s="7">
        <v>20.5</v>
      </c>
      <c r="H4" s="8">
        <v>71.25</v>
      </c>
      <c r="I4" s="7">
        <v>83.2</v>
      </c>
      <c r="J4" s="5" t="s">
        <v>18</v>
      </c>
      <c r="K4" s="8">
        <v>174.95</v>
      </c>
      <c r="L4" s="5" t="s">
        <v>25</v>
      </c>
    </row>
    <row r="5" ht="20.1" customHeight="1" spans="1:12">
      <c r="A5" s="5">
        <v>3</v>
      </c>
      <c r="B5" s="5" t="s">
        <v>14</v>
      </c>
      <c r="C5" s="6" t="s">
        <v>154</v>
      </c>
      <c r="D5" s="6" t="s">
        <v>155</v>
      </c>
      <c r="E5" s="30" t="s">
        <v>150</v>
      </c>
      <c r="F5" s="5" t="s">
        <v>151</v>
      </c>
      <c r="G5" s="7">
        <v>19.5</v>
      </c>
      <c r="H5" s="8">
        <v>71.25</v>
      </c>
      <c r="I5" s="7">
        <v>82</v>
      </c>
      <c r="J5" s="5" t="s">
        <v>18</v>
      </c>
      <c r="K5" s="8">
        <v>172.75</v>
      </c>
      <c r="L5" s="5" t="s">
        <v>25</v>
      </c>
    </row>
    <row r="6" ht="20.1" customHeight="1" spans="1:12">
      <c r="A6" s="5">
        <v>4</v>
      </c>
      <c r="B6" s="5" t="s">
        <v>14</v>
      </c>
      <c r="C6" s="6" t="s">
        <v>156</v>
      </c>
      <c r="D6" s="6" t="s">
        <v>157</v>
      </c>
      <c r="E6" s="30" t="s">
        <v>150</v>
      </c>
      <c r="F6" s="5" t="s">
        <v>151</v>
      </c>
      <c r="G6" s="7">
        <v>20.25</v>
      </c>
      <c r="H6" s="8">
        <v>63.75</v>
      </c>
      <c r="I6" s="7">
        <v>83</v>
      </c>
      <c r="J6" s="5" t="s">
        <v>18</v>
      </c>
      <c r="K6" s="8">
        <v>167</v>
      </c>
      <c r="L6" s="5" t="s">
        <v>25</v>
      </c>
    </row>
    <row r="7" ht="20.1" customHeight="1" spans="1:12">
      <c r="A7" s="5">
        <v>5</v>
      </c>
      <c r="B7" s="5" t="s">
        <v>14</v>
      </c>
      <c r="C7" s="6" t="s">
        <v>158</v>
      </c>
      <c r="D7" s="6" t="s">
        <v>159</v>
      </c>
      <c r="E7" s="30" t="s">
        <v>150</v>
      </c>
      <c r="F7" s="5" t="s">
        <v>151</v>
      </c>
      <c r="G7" s="7">
        <v>20.5</v>
      </c>
      <c r="H7" s="8">
        <v>60</v>
      </c>
      <c r="I7" s="7">
        <v>83.2</v>
      </c>
      <c r="J7" s="5" t="s">
        <v>18</v>
      </c>
      <c r="K7" s="8">
        <v>163.7</v>
      </c>
      <c r="L7" s="5" t="s">
        <v>25</v>
      </c>
    </row>
    <row r="8" ht="20.1" customHeight="1" spans="1:12">
      <c r="A8" s="5">
        <v>6</v>
      </c>
      <c r="B8" s="5" t="s">
        <v>14</v>
      </c>
      <c r="C8" s="6" t="s">
        <v>160</v>
      </c>
      <c r="D8" s="6" t="s">
        <v>161</v>
      </c>
      <c r="E8" s="30" t="s">
        <v>150</v>
      </c>
      <c r="F8" s="5" t="s">
        <v>151</v>
      </c>
      <c r="G8" s="7">
        <v>21</v>
      </c>
      <c r="H8" s="8">
        <v>56.25</v>
      </c>
      <c r="I8" s="7">
        <v>84</v>
      </c>
      <c r="J8" s="5" t="s">
        <v>18</v>
      </c>
      <c r="K8" s="8">
        <v>161.25</v>
      </c>
      <c r="L8" s="5" t="s">
        <v>25</v>
      </c>
    </row>
    <row r="9" ht="20.1" customHeight="1" spans="1:12">
      <c r="A9" s="5">
        <v>7</v>
      </c>
      <c r="B9" s="5" t="s">
        <v>14</v>
      </c>
      <c r="C9" s="6" t="s">
        <v>162</v>
      </c>
      <c r="D9" s="6" t="s">
        <v>163</v>
      </c>
      <c r="E9" s="30" t="s">
        <v>150</v>
      </c>
      <c r="F9" s="5" t="s">
        <v>151</v>
      </c>
      <c r="G9" s="7">
        <v>20.75</v>
      </c>
      <c r="H9" s="8">
        <v>52.5</v>
      </c>
      <c r="I9" s="7">
        <v>84</v>
      </c>
      <c r="J9" s="5" t="s">
        <v>18</v>
      </c>
      <c r="K9" s="8">
        <v>157.25</v>
      </c>
      <c r="L9" s="5" t="s">
        <v>25</v>
      </c>
    </row>
    <row r="10" ht="20.1" customHeight="1" spans="1:12">
      <c r="A10" s="5">
        <v>8</v>
      </c>
      <c r="B10" s="5" t="s">
        <v>14</v>
      </c>
      <c r="C10" s="6" t="s">
        <v>164</v>
      </c>
      <c r="D10" s="6" t="s">
        <v>165</v>
      </c>
      <c r="E10" s="30" t="s">
        <v>150</v>
      </c>
      <c r="F10" s="5" t="s">
        <v>151</v>
      </c>
      <c r="G10" s="7">
        <v>21</v>
      </c>
      <c r="H10" s="8">
        <v>48.75</v>
      </c>
      <c r="I10" s="7">
        <v>81.6</v>
      </c>
      <c r="J10" s="5" t="s">
        <v>18</v>
      </c>
      <c r="K10" s="8">
        <v>151.35</v>
      </c>
      <c r="L10" s="5" t="s">
        <v>25</v>
      </c>
    </row>
    <row r="11" ht="20.1" customHeight="1" spans="1:12">
      <c r="A11" s="5">
        <v>9</v>
      </c>
      <c r="B11" s="5" t="s">
        <v>14</v>
      </c>
      <c r="C11" s="6" t="s">
        <v>166</v>
      </c>
      <c r="D11" s="6" t="s">
        <v>167</v>
      </c>
      <c r="E11" s="30" t="s">
        <v>150</v>
      </c>
      <c r="F11" s="5" t="s">
        <v>151</v>
      </c>
      <c r="G11" s="7">
        <v>21.25</v>
      </c>
      <c r="H11" s="8">
        <v>52.5</v>
      </c>
      <c r="I11" s="7">
        <v>83.4</v>
      </c>
      <c r="J11" s="5" t="s">
        <v>18</v>
      </c>
      <c r="K11" s="8">
        <v>157.15</v>
      </c>
      <c r="L11" s="5" t="s">
        <v>25</v>
      </c>
    </row>
    <row r="12" ht="20.1" customHeight="1" spans="1:12">
      <c r="A12" s="5">
        <v>10</v>
      </c>
      <c r="B12" s="5" t="s">
        <v>14</v>
      </c>
      <c r="C12" s="6" t="s">
        <v>168</v>
      </c>
      <c r="D12" s="6" t="s">
        <v>169</v>
      </c>
      <c r="E12" s="30" t="s">
        <v>150</v>
      </c>
      <c r="F12" s="5" t="s">
        <v>151</v>
      </c>
      <c r="G12" s="7">
        <v>20.75</v>
      </c>
      <c r="H12" s="8">
        <v>52.5</v>
      </c>
      <c r="I12" s="7">
        <v>84.2</v>
      </c>
      <c r="J12" s="5" t="s">
        <v>18</v>
      </c>
      <c r="K12" s="8">
        <v>157.45</v>
      </c>
      <c r="L12" s="5" t="s">
        <v>25</v>
      </c>
    </row>
    <row r="13" ht="20.1" customHeight="1" spans="1:1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</sheetData>
  <mergeCells count="1">
    <mergeCell ref="A1:L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复试成绩公布 工商管理（全日制）</vt:lpstr>
      <vt:lpstr>复试成绩公布 管理科学与工程</vt:lpstr>
      <vt:lpstr>复试成绩公布 会计学</vt:lpstr>
      <vt:lpstr>复试成绩公布 企业管理</vt:lpstr>
      <vt:lpstr>复试成绩公布 国际商务(全日制)</vt:lpstr>
      <vt:lpstr>复试成绩公布 职业技术教育 （全日）</vt:lpstr>
      <vt:lpstr>复试成绩公布 职业技术教育 （非全日）</vt:lpstr>
      <vt:lpstr>复试成绩公布 法律（法学）全日</vt:lpstr>
      <vt:lpstr>复试成绩公布 法律（非法学）全日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Joey</cp:lastModifiedBy>
  <dcterms:created xsi:type="dcterms:W3CDTF">2006-09-13T11:21:00Z</dcterms:created>
  <dcterms:modified xsi:type="dcterms:W3CDTF">2024-04-10T09:43:36Z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ABFA4DFAE1B34C9797FB224FCAE07B80</vt:lpwstr>
  </property>
</Properties>
</file>